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y Drive\FIT Training Programme\Excel\"/>
    </mc:Choice>
  </mc:AlternateContent>
  <xr:revisionPtr revIDLastSave="0" documentId="13_ncr:1_{C46ED349-9DB7-40BC-9DC2-CCAED5710D52}" xr6:coauthVersionLast="47" xr6:coauthVersionMax="47" xr10:uidLastSave="{00000000-0000-0000-0000-000000000000}"/>
  <bookViews>
    <workbookView xWindow="23880" yWindow="-120" windowWidth="29040" windowHeight="15720" xr2:uid="{F4135707-748E-4446-8998-6FD16AA0F872}"/>
  </bookViews>
  <sheets>
    <sheet name="Invoice" sheetId="3" r:id="rId1"/>
    <sheet name="Photos" sheetId="1" r:id="rId2"/>
    <sheet name="Customers" sheetId="4" r:id="rId3"/>
    <sheet name="Extr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I10" i="3"/>
  <c r="K10" i="3"/>
  <c r="L10" i="3"/>
  <c r="B11" i="3" s="1"/>
  <c r="B15" i="3" s="1"/>
  <c r="E10" i="3"/>
  <c r="F10" i="3"/>
  <c r="G10" i="3"/>
  <c r="K9" i="3"/>
  <c r="L9" i="3" s="1"/>
  <c r="K8" i="3"/>
  <c r="L8" i="3" s="1"/>
  <c r="I9" i="3"/>
  <c r="I8" i="3"/>
  <c r="H9" i="3"/>
  <c r="H8" i="3"/>
  <c r="G8" i="3"/>
  <c r="G9" i="3"/>
  <c r="F8" i="3"/>
  <c r="F9" i="3"/>
  <c r="E9" i="3"/>
  <c r="E8" i="3"/>
  <c r="B4" i="3"/>
  <c r="B3" i="3"/>
</calcChain>
</file>

<file path=xl/sharedStrings.xml><?xml version="1.0" encoding="utf-8"?>
<sst xmlns="http://schemas.openxmlformats.org/spreadsheetml/2006/main" count="286" uniqueCount="143">
  <si>
    <t>Finish</t>
  </si>
  <si>
    <t>Orientation</t>
  </si>
  <si>
    <t>Price</t>
  </si>
  <si>
    <t>Cost</t>
  </si>
  <si>
    <t>Occasion</t>
  </si>
  <si>
    <t>Size</t>
  </si>
  <si>
    <t>Subject</t>
  </si>
  <si>
    <t>10x20</t>
  </si>
  <si>
    <t>20x20</t>
  </si>
  <si>
    <t>30x20</t>
  </si>
  <si>
    <t>40x20</t>
  </si>
  <si>
    <t>70x30</t>
  </si>
  <si>
    <t>Matt</t>
  </si>
  <si>
    <t>Glossy</t>
  </si>
  <si>
    <t>Grid</t>
  </si>
  <si>
    <t>Happy</t>
  </si>
  <si>
    <t>Serious</t>
  </si>
  <si>
    <t>Silly</t>
  </si>
  <si>
    <t>Angry</t>
  </si>
  <si>
    <t>Landscape</t>
  </si>
  <si>
    <t>Portrait</t>
  </si>
  <si>
    <t>Wedding</t>
  </si>
  <si>
    <t>Funeral</t>
  </si>
  <si>
    <t>Birthday</t>
  </si>
  <si>
    <t>Reunion</t>
  </si>
  <si>
    <t>Full Name</t>
  </si>
  <si>
    <t>DOB</t>
  </si>
  <si>
    <t>Email</t>
  </si>
  <si>
    <t>Phone</t>
  </si>
  <si>
    <t>Address</t>
  </si>
  <si>
    <t>Amani Swaniawski</t>
  </si>
  <si>
    <t>Maria@evelyn.us</t>
  </si>
  <si>
    <t>214-795-7277 x9342</t>
  </si>
  <si>
    <t>491 Malcolm Glen</t>
  </si>
  <si>
    <t>Barton Terry</t>
  </si>
  <si>
    <t>Golda@lonny.ca</t>
  </si>
  <si>
    <t>1-631-137-2869</t>
  </si>
  <si>
    <t>03746 McClure Mountains</t>
  </si>
  <si>
    <t>Ivy Kunde</t>
  </si>
  <si>
    <t>Tad@cornelius.biz</t>
  </si>
  <si>
    <t>1-309-448-1095 x95209</t>
  </si>
  <si>
    <t>375 Williamson Skyway</t>
  </si>
  <si>
    <t>Ludwig Schulist</t>
  </si>
  <si>
    <t>Jared.Beahan@megane.org</t>
  </si>
  <si>
    <t>660-598-5960</t>
  </si>
  <si>
    <t>27194 Darlene Rapids</t>
  </si>
  <si>
    <t>Brenna Runolfsson PhD</t>
  </si>
  <si>
    <t>Tomasa_Abshire@caterina.biz</t>
  </si>
  <si>
    <t>(036)812-7194 x0115</t>
  </si>
  <si>
    <t>6485 Augusta Flats</t>
  </si>
  <si>
    <t>Bartholome Okuneva</t>
  </si>
  <si>
    <t>Dakota@myrtis.com</t>
  </si>
  <si>
    <t>1-117-053-8068 x201</t>
  </si>
  <si>
    <t>5184 Von Ways</t>
  </si>
  <si>
    <t>Jaiden Weissnat</t>
  </si>
  <si>
    <t>Oleta@kara.io</t>
  </si>
  <si>
    <t>(519)548-4816</t>
  </si>
  <si>
    <t>62510 Kohler Viaduct</t>
  </si>
  <si>
    <t>Avis Purdy</t>
  </si>
  <si>
    <t>Germaine.Monahan@clair.co.uk</t>
  </si>
  <si>
    <t>(649)229-8911</t>
  </si>
  <si>
    <t>481 DuBuque Squares</t>
  </si>
  <si>
    <t>Dennis Hahn</t>
  </si>
  <si>
    <t>Laura@cora.biz</t>
  </si>
  <si>
    <t>440-078-7000 x892</t>
  </si>
  <si>
    <t>353 Maggio Creek</t>
  </si>
  <si>
    <t>Leif Stanton</t>
  </si>
  <si>
    <t>Rowan.Rath@donald.biz</t>
  </si>
  <si>
    <t>883.255.5737</t>
  </si>
  <si>
    <t>76991 Alessandra Squares</t>
  </si>
  <si>
    <t>Abbigail Murphy III</t>
  </si>
  <si>
    <t>Kelsi@doug.org</t>
  </si>
  <si>
    <t>(202)183-2698</t>
  </si>
  <si>
    <t>26327 Alisha Mall</t>
  </si>
  <si>
    <t>Jadon Corkery</t>
  </si>
  <si>
    <t>Reynold.Kris@adam.co.uk</t>
  </si>
  <si>
    <t>053.006.2489 x12486</t>
  </si>
  <si>
    <t>0762 Ernestine Squares</t>
  </si>
  <si>
    <t>Hilda D'Amore III</t>
  </si>
  <si>
    <t>Jayden@annette.info</t>
  </si>
  <si>
    <t>1-734-449-2639 x503</t>
  </si>
  <si>
    <t>50257 Deckow Pines</t>
  </si>
  <si>
    <t>Hillary Mann</t>
  </si>
  <si>
    <t>Matteo_Wilderman@jerrod.info</t>
  </si>
  <si>
    <t>701-209-2683</t>
  </si>
  <si>
    <t>634 Schulist Passage</t>
  </si>
  <si>
    <t>Katlyn O'Reilly</t>
  </si>
  <si>
    <t>Ahmed.Ullrich@jeanette.co.uk</t>
  </si>
  <si>
    <t>879-295-4913 x234</t>
  </si>
  <si>
    <t>470 Melany View</t>
  </si>
  <si>
    <t>Archibald Schaden</t>
  </si>
  <si>
    <t>Cindy@mozelle.io</t>
  </si>
  <si>
    <t>613-071-5752</t>
  </si>
  <si>
    <t>14786 Levi Views</t>
  </si>
  <si>
    <t>Jade Bauch PhD</t>
  </si>
  <si>
    <t>Judah@chloe.name</t>
  </si>
  <si>
    <t>183.168.2162</t>
  </si>
  <si>
    <t>013 Eveline Greens</t>
  </si>
  <si>
    <t>Abdul Mitchell</t>
  </si>
  <si>
    <t>Icie@aliza.us</t>
  </si>
  <si>
    <t>891-375-6780</t>
  </si>
  <si>
    <t>8355 Annamarie Lodge</t>
  </si>
  <si>
    <t>Brando Miller</t>
  </si>
  <si>
    <t>Gillian@jeromy.info</t>
  </si>
  <si>
    <t>1-294-904-1068</t>
  </si>
  <si>
    <t>78416 Xander Highway</t>
  </si>
  <si>
    <t>Loraine Ernser</t>
  </si>
  <si>
    <t>Dawn@ruthie.co.uk</t>
  </si>
  <si>
    <t>1-820-657-4177</t>
  </si>
  <si>
    <t>50938 Delaney Parks</t>
  </si>
  <si>
    <t>Prudence Runolfsson</t>
  </si>
  <si>
    <t>Jarrell_Emmerich@eleazar.org</t>
  </si>
  <si>
    <t>789-948-7880</t>
  </si>
  <si>
    <t>915 Walsh Valleys</t>
  </si>
  <si>
    <t>Walter Crist</t>
  </si>
  <si>
    <t>Fleta.Rau@donavon.io</t>
  </si>
  <si>
    <t>565-866-5982 x6997</t>
  </si>
  <si>
    <t>93187 Gertrude Ridges</t>
  </si>
  <si>
    <t>King Morar</t>
  </si>
  <si>
    <t>Ruth@ruben.me</t>
  </si>
  <si>
    <t>316-153-9035 x9458</t>
  </si>
  <si>
    <t>648 Bauch Heights</t>
  </si>
  <si>
    <t>Alvena Morar</t>
  </si>
  <si>
    <t>Lillie@athena.us</t>
  </si>
  <si>
    <t>1-832-831-7498 x7633</t>
  </si>
  <si>
    <t>479 Genesis Junctions</t>
  </si>
  <si>
    <t>Ms. Terrance Bode</t>
  </si>
  <si>
    <t>Willy@daisy.co.uk</t>
  </si>
  <si>
    <t>1-640-307-8801 x868</t>
  </si>
  <si>
    <t>1700 Schuster Lock</t>
  </si>
  <si>
    <t>ID</t>
  </si>
  <si>
    <t xml:space="preserve">Customer </t>
  </si>
  <si>
    <t>Name</t>
  </si>
  <si>
    <t>Qty</t>
  </si>
  <si>
    <t>CustName</t>
  </si>
  <si>
    <t>Number</t>
  </si>
  <si>
    <t>Total</t>
  </si>
  <si>
    <t>Item_Total</t>
  </si>
  <si>
    <t>Photo_No</t>
  </si>
  <si>
    <t>Tax_Rate%</t>
  </si>
  <si>
    <t>Subtotal£</t>
  </si>
  <si>
    <t>Discount£</t>
  </si>
  <si>
    <t>Delivery£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</si>
</sst>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165" fontId="0" fillId="2" borderId="0" xfId="0" applyNumberFormat="1" applyFill="1"/>
    <xf numFmtId="0" fontId="0" fillId="0" borderId="0" xfId="0" applyNumberFormat="1"/>
  </cellXfs>
  <cellStyles count="1">
    <cellStyle name="Normal" xfId="0" builtinId="0"/>
  </cellStyles>
  <dxfs count="4"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CAF162A-6DB7-48C0-A5EB-1D1FDC9B3FB5}" name="InvoiceItems" displayName="InvoiceItems" ref="D7:L10" totalsRowShown="0">
  <autoFilter ref="D7:L10" xr:uid="{8CAF162A-6DB7-48C0-A5EB-1D1FDC9B3FB5}"/>
  <tableColumns count="9">
    <tableColumn id="1" xr3:uid="{80CF3B39-C0E1-4CD6-B32D-ACD51702AB95}" name="Photo_No"/>
    <tableColumn id="2" xr3:uid="{42B88F34-B5AE-49DE-B286-D2D2BF93C295}" name="Size">
      <calculatedColumnFormula>VLOOKUP(InvoiceItems[[#This Row],[Photo_No]],Photos[],2,FALSE)</calculatedColumnFormula>
    </tableColumn>
    <tableColumn id="3" xr3:uid="{914B5576-A740-4F4F-885A-B58F1F75D7E7}" name="Subject" dataDxfId="3">
      <calculatedColumnFormula>VLOOKUP(InvoiceItems[[#This Row],[Photo_No]],Photos[],4,FALSE)</calculatedColumnFormula>
    </tableColumn>
    <tableColumn id="4" xr3:uid="{0056C24C-31D7-4D7F-964D-D9EAB92CCAA6}" name="Orientation" dataDxfId="2">
      <calculatedColumnFormula>VLOOKUP(InvoiceItems[[#This Row],[Photo_No]],Photos[],5,FALSE)</calculatedColumnFormula>
    </tableColumn>
    <tableColumn id="5" xr3:uid="{33BD7E8D-3C02-49C2-A080-115E6853A93B}" name="Occasion"/>
    <tableColumn id="6" xr3:uid="{B5F28758-ED2B-4F92-B9D7-C0788F561B66}" name="Finish"/>
    <tableColumn id="7" xr3:uid="{32B0F682-D776-4EA5-9EF4-3497018230CD}" name="Qty"/>
    <tableColumn id="8" xr3:uid="{E324D448-3508-44C8-8B87-BE6EA583186E}" name="Price"/>
    <tableColumn id="9" xr3:uid="{9CF968FD-0430-4C7D-AC14-34B76EF4BCF2}" name="Item_Total" dataDxfId="1">
      <calculatedColumnFormula>InvoiceItems[[#This Row],[Price]]*InvoiceItems[[#This Row],[Qty]]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E3D91C2-11DD-40E5-BC00-EB3270C113C2}" name="CustInvoice" displayName="CustInvoice" ref="A1:B4" totalsRowShown="0">
  <autoFilter ref="A1:B4" xr:uid="{2E3D91C2-11DD-40E5-BC00-EB3270C113C2}"/>
  <tableColumns count="2">
    <tableColumn id="1" xr3:uid="{53084DC6-60DF-4F7B-A2E3-AE8AA4B43648}" name="CustName"/>
    <tableColumn id="2" xr3:uid="{D4F99DFE-9C35-41C1-9603-CF2F96CCC7AC}" name="Number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3E9E4A-89EB-46AD-9D23-C4A241621FBF}" name="Photos" displayName="Photos" ref="A1:H27" totalsRowShown="0">
  <autoFilter ref="A1:H27" xr:uid="{103E9E4A-89EB-46AD-9D23-C4A241621FBF}"/>
  <tableColumns count="8">
    <tableColumn id="1" xr3:uid="{35CB2799-39CB-4E1C-8FD8-47F272FA3149}" name="ID"/>
    <tableColumn id="8" xr3:uid="{7D299404-6242-480F-AA45-7317C6BDCB01}" name="Size"/>
    <tableColumn id="2" xr3:uid="{184C25D6-65A6-41A6-8D98-88884DA7E89B}" name="Finish"/>
    <tableColumn id="3" xr3:uid="{C60F2908-BE4C-404C-8F53-58AA7F5B0B13}" name="Subject"/>
    <tableColumn id="4" xr3:uid="{F1EF9ECF-D372-4D6C-A76B-9FD8396A68D1}" name="Orientation"/>
    <tableColumn id="5" xr3:uid="{696E1F87-93FB-4DEA-9CD7-4A3B734DA240}" name="Occasion"/>
    <tableColumn id="6" xr3:uid="{AD8FAE56-FE17-49EE-96C3-B0B4A10AE009}" name="Price"/>
    <tableColumn id="7" xr3:uid="{E4A2F2BC-01C5-47E5-BFE2-65574B656307}" name="Cost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62D3615-00F1-45F8-B09A-90F741DFB2C2}" name="Customers" displayName="Customers" ref="A1:F26" totalsRowShown="0">
  <autoFilter ref="A1:F26" xr:uid="{262D3615-00F1-45F8-B09A-90F741DFB2C2}"/>
  <tableColumns count="6">
    <tableColumn id="1" xr3:uid="{DF0A4011-8F9F-4F68-BCF2-87C01B9544DD}" name="ID"/>
    <tableColumn id="2" xr3:uid="{EB3F6CB7-C5FC-4D0B-96EC-E38E194020FC}" name="Full Name"/>
    <tableColumn id="3" xr3:uid="{45EB8340-BFAC-4E96-BCFC-E7B5BDE87F3D}" name="DOB" dataDxfId="0"/>
    <tableColumn id="4" xr3:uid="{2648FB5C-A7C8-4D61-A148-19F01B4D4153}" name="Email"/>
    <tableColumn id="5" xr3:uid="{8BC0A79B-19A4-4551-9E3B-0ACEEB0DE3FF}" name="Phone"/>
    <tableColumn id="6" xr3:uid="{D9CA2CF6-A10D-478B-9FD6-B6070429A89E}" name="Address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0A10D9-5995-4DC9-A8F0-CEC68BEC5066}" name="Extras" displayName="Extras" ref="B2:B7" totalsRowShown="0">
  <autoFilter ref="B2:B7" xr:uid="{8E0A10D9-5995-4DC9-A8F0-CEC68BEC5066}"/>
  <tableColumns count="1">
    <tableColumn id="1" xr3:uid="{32662D7E-2E2E-48A2-A427-86D98564F3A9}" name="Size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B1FEBF-299B-4DBD-A78E-9AFF86905FAD}" name="Table3" displayName="Table3" ref="C2:C5" totalsRowShown="0">
  <autoFilter ref="C2:C5" xr:uid="{C7B1FEBF-299B-4DBD-A78E-9AFF86905FAD}"/>
  <tableColumns count="1">
    <tableColumn id="1" xr3:uid="{27F3B1FF-4AC4-4874-A32E-4A626A29743A}" name="Finish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596284-5D0B-41CE-91D0-DCFE6C3E6DEE}" name="Table4" displayName="Table4" ref="D2:D6" totalsRowShown="0">
  <autoFilter ref="D2:D6" xr:uid="{AC596284-5D0B-41CE-91D0-DCFE6C3E6DEE}"/>
  <tableColumns count="1">
    <tableColumn id="1" xr3:uid="{DEF7BE95-3D44-42F8-88A3-1B82416C6FB8}" name="Subject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CB4C8E-7BC1-4037-85A4-F68A7491E64E}" name="Table5" displayName="Table5" ref="E2:E4" totalsRowShown="0">
  <autoFilter ref="E2:E4" xr:uid="{18CB4C8E-7BC1-4037-85A4-F68A7491E64E}"/>
  <tableColumns count="1">
    <tableColumn id="1" xr3:uid="{1E22FF1E-2C93-455F-89FF-0F5FF8F408F4}" name="Orientation"/>
  </tableColumns>
  <tableStyleInfo name="TableStyleLight1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494E50A-1C19-4881-BD6C-25181FFCB8E8}" name="Table6" displayName="Table6" ref="F2:F6" totalsRowShown="0">
  <autoFilter ref="F2:F6" xr:uid="{1494E50A-1C19-4881-BD6C-25181FFCB8E8}"/>
  <tableColumns count="1">
    <tableColumn id="1" xr3:uid="{F61D7BD3-2E42-4E64-9A69-2DFD6C709173}" name="Occasion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AE723-2B9D-4551-A303-08104B3BA7BC}">
  <dimension ref="A1:L15"/>
  <sheetViews>
    <sheetView tabSelected="1" zoomScale="160" zoomScaleNormal="160" workbookViewId="0">
      <selection activeCell="B10" sqref="B10"/>
    </sheetView>
  </sheetViews>
  <sheetFormatPr defaultRowHeight="15" x14ac:dyDescent="0.25"/>
  <cols>
    <col min="1" max="1" width="9.85546875" customWidth="1"/>
    <col min="2" max="2" width="18.28515625" bestFit="1" customWidth="1"/>
    <col min="4" max="4" width="10" customWidth="1"/>
    <col min="7" max="7" width="11.7109375" customWidth="1"/>
    <col min="8" max="8" width="9.5703125" customWidth="1"/>
  </cols>
  <sheetData>
    <row r="1" spans="1:12" x14ac:dyDescent="0.25">
      <c r="A1" t="s">
        <v>134</v>
      </c>
      <c r="B1" t="s">
        <v>135</v>
      </c>
    </row>
    <row r="2" spans="1:12" x14ac:dyDescent="0.25">
      <c r="A2" t="s">
        <v>131</v>
      </c>
      <c r="B2">
        <v>4</v>
      </c>
    </row>
    <row r="3" spans="1:12" x14ac:dyDescent="0.25">
      <c r="A3" t="s">
        <v>132</v>
      </c>
      <c r="B3" t="str">
        <f>VLOOKUP(B2,Customers[],2,FALSE)</f>
        <v>Ludwig Schulist</v>
      </c>
    </row>
    <row r="4" spans="1:12" x14ac:dyDescent="0.25">
      <c r="A4" t="s">
        <v>29</v>
      </c>
      <c r="B4" t="str">
        <f>VLOOKUP(B2,Customers[],6,FALSE)</f>
        <v>27194 Darlene Rapids</v>
      </c>
    </row>
    <row r="7" spans="1:12" x14ac:dyDescent="0.25">
      <c r="D7" t="s">
        <v>138</v>
      </c>
      <c r="E7" t="s">
        <v>5</v>
      </c>
      <c r="F7" t="s">
        <v>6</v>
      </c>
      <c r="G7" t="s">
        <v>1</v>
      </c>
      <c r="H7" t="s">
        <v>4</v>
      </c>
      <c r="I7" t="s">
        <v>0</v>
      </c>
      <c r="J7" t="s">
        <v>133</v>
      </c>
      <c r="K7" t="s">
        <v>2</v>
      </c>
      <c r="L7" t="s">
        <v>137</v>
      </c>
    </row>
    <row r="8" spans="1:12" x14ac:dyDescent="0.25">
      <c r="D8">
        <v>1</v>
      </c>
      <c r="E8" t="str">
        <f>VLOOKUP(InvoiceItems[[#This Row],[Photo_No]],Photos[],2,FALSE)</f>
        <v>30x20</v>
      </c>
      <c r="F8" t="str">
        <f>VLOOKUP(InvoiceItems[[#This Row],[Photo_No]],Photos[],4,FALSE)</f>
        <v>Silly</v>
      </c>
      <c r="G8" t="str">
        <f>VLOOKUP(InvoiceItems[[#This Row],[Photo_No]],Photos[],5,FALSE)</f>
        <v>Portrait</v>
      </c>
      <c r="H8" t="str">
        <f>VLOOKUP(InvoiceItems[[#This Row],[Photo_No]],Photos[],6,FALSE)</f>
        <v>Funeral</v>
      </c>
      <c r="I8" t="str">
        <f>VLOOKUP(InvoiceItems[[#This Row],[Photo_No]],Photos[],3,FALSE)</f>
        <v>Grid</v>
      </c>
      <c r="J8">
        <v>1</v>
      </c>
      <c r="K8">
        <f>VLOOKUP(InvoiceItems[[#This Row],[Photo_No]],Photos[],7,FALSE)</f>
        <v>300</v>
      </c>
      <c r="L8">
        <f>InvoiceItems[[#This Row],[Price]]*InvoiceItems[[#This Row],[Qty]]</f>
        <v>300</v>
      </c>
    </row>
    <row r="9" spans="1:12" x14ac:dyDescent="0.25">
      <c r="D9">
        <v>8</v>
      </c>
      <c r="E9" t="str">
        <f>VLOOKUP(InvoiceItems[[#This Row],[Photo_No]],Photos[],2,FALSE)</f>
        <v>70x30</v>
      </c>
      <c r="F9" t="str">
        <f>VLOOKUP(InvoiceItems[[#This Row],[Photo_No]],Photos[],4,FALSE)</f>
        <v>Serious</v>
      </c>
      <c r="G9" t="str">
        <f>VLOOKUP(InvoiceItems[[#This Row],[Photo_No]],Photos[],5,FALSE)</f>
        <v>Landscape</v>
      </c>
      <c r="H9" t="str">
        <f>VLOOKUP(InvoiceItems[[#This Row],[Photo_No]],Photos[],6,FALSE)</f>
        <v>Reunion</v>
      </c>
      <c r="I9" t="str">
        <f>VLOOKUP(InvoiceItems[[#This Row],[Photo_No]],Photos[],3,FALSE)</f>
        <v>Grid</v>
      </c>
      <c r="J9">
        <v>2</v>
      </c>
      <c r="K9">
        <f>VLOOKUP(InvoiceItems[[#This Row],[Photo_No]],Photos[],7,FALSE)</f>
        <v>500</v>
      </c>
      <c r="L9">
        <f>InvoiceItems[[#This Row],[Price]]*InvoiceItems[[#This Row],[Qty]]</f>
        <v>1000</v>
      </c>
    </row>
    <row r="10" spans="1:12" x14ac:dyDescent="0.25">
      <c r="D10">
        <v>12</v>
      </c>
      <c r="E10" t="str">
        <f>VLOOKUP(InvoiceItems[[#This Row],[Photo_No]],Photos[],2,FALSE)</f>
        <v>30x20</v>
      </c>
      <c r="F10" s="5" t="str">
        <f>VLOOKUP(InvoiceItems[[#This Row],[Photo_No]],Photos[],4,FALSE)</f>
        <v>Silly</v>
      </c>
      <c r="G10" s="5" t="str">
        <f>VLOOKUP(InvoiceItems[[#This Row],[Photo_No]],Photos[],5,FALSE)</f>
        <v>Portrait</v>
      </c>
      <c r="H10" t="str">
        <f>VLOOKUP(InvoiceItems[[#This Row],[Photo_No]],Photos[],6,FALSE)</f>
        <v>Birthday</v>
      </c>
      <c r="I10" t="str">
        <f>VLOOKUP(InvoiceItems[[#This Row],[Photo_No]],Photos[],3,FALSE)</f>
        <v>Glossy</v>
      </c>
      <c r="J10">
        <v>2</v>
      </c>
      <c r="K10">
        <f>VLOOKUP(InvoiceItems[[#This Row],[Photo_No]],Photos[],7,FALSE)</f>
        <v>680</v>
      </c>
      <c r="L10">
        <f>InvoiceItems[[#This Row],[Price]]*InvoiceItems[[#This Row],[Qty]]</f>
        <v>1360</v>
      </c>
    </row>
    <row r="11" spans="1:12" x14ac:dyDescent="0.25">
      <c r="A11" s="3" t="s">
        <v>140</v>
      </c>
      <c r="B11" s="2">
        <f>SUM(InvoiceItems[Item_Total])</f>
        <v>2660</v>
      </c>
    </row>
    <row r="12" spans="1:12" x14ac:dyDescent="0.25">
      <c r="A12" s="3" t="s">
        <v>141</v>
      </c>
      <c r="B12" s="2">
        <v>300</v>
      </c>
    </row>
    <row r="13" spans="1:12" x14ac:dyDescent="0.25">
      <c r="A13" s="3" t="s">
        <v>139</v>
      </c>
      <c r="B13" s="2">
        <v>20</v>
      </c>
    </row>
    <row r="14" spans="1:12" x14ac:dyDescent="0.25">
      <c r="A14" s="3" t="s">
        <v>142</v>
      </c>
      <c r="B14" s="2">
        <v>15</v>
      </c>
    </row>
    <row r="15" spans="1:12" x14ac:dyDescent="0.25">
      <c r="A15" s="3" t="s">
        <v>136</v>
      </c>
      <c r="B15" s="4">
        <f>(B11-B12)+(((B11-B12)/100)*B13)+B14</f>
        <v>2847</v>
      </c>
    </row>
  </sheetData>
  <pageMargins left="0.7" right="0.7" top="0.75" bottom="0.75" header="0.3" footer="0.3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C94035-EACF-4403-AE29-1968A7C873F3}">
          <x14:formula1>
            <xm:f>'Customers'!$A$2:$A$26</xm:f>
          </x14:formula1>
          <xm:sqref>B2</xm:sqref>
        </x14:dataValidation>
        <x14:dataValidation type="list" allowBlank="1" showInputMessage="1" showErrorMessage="1" xr:uid="{4263B3DC-CBB0-41F1-BEDE-89C0B0C3772B}">
          <x14:formula1>
            <xm:f>Photos!$A$2:$A$27</xm:f>
          </x14:formula1>
          <xm:sqref>D8:D10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281D-7A42-4581-8ACA-79B7FDAAF753}">
  <dimension ref="A1:H27"/>
  <sheetViews>
    <sheetView zoomScale="145" zoomScaleNormal="145" workbookViewId="0">
      <selection activeCell="G4" sqref="G4"/>
    </sheetView>
  </sheetViews>
  <sheetFormatPr defaultRowHeight="15" x14ac:dyDescent="0.25"/>
  <cols>
    <col min="1" max="1" width="6.140625" bestFit="1" customWidth="1"/>
    <col min="2" max="2" width="6.140625" customWidth="1"/>
    <col min="3" max="3" width="6.5703125" customWidth="1"/>
    <col min="4" max="4" width="7.7109375" customWidth="1"/>
    <col min="5" max="5" width="11" customWidth="1"/>
    <col min="6" max="6" width="9" customWidth="1"/>
    <col min="7" max="8" width="12.28515625" bestFit="1" customWidth="1"/>
    <col min="9" max="9" width="3.7109375" bestFit="1" customWidth="1"/>
    <col min="10" max="10" width="10.7109375" bestFit="1" customWidth="1"/>
    <col min="11" max="11" width="11.7109375" bestFit="1" customWidth="1"/>
    <col min="12" max="12" width="11.85546875" bestFit="1" customWidth="1"/>
    <col min="13" max="13" width="3.7109375" bestFit="1" customWidth="1"/>
    <col min="14" max="15" width="10.5703125" bestFit="1" customWidth="1"/>
    <col min="16" max="16" width="9.5703125" bestFit="1" customWidth="1"/>
  </cols>
  <sheetData>
    <row r="1" spans="1:8" x14ac:dyDescent="0.25">
      <c r="A1" t="s">
        <v>130</v>
      </c>
      <c r="B1" t="s">
        <v>5</v>
      </c>
      <c r="C1" t="s">
        <v>0</v>
      </c>
      <c r="D1" t="s">
        <v>6</v>
      </c>
      <c r="E1" t="s">
        <v>1</v>
      </c>
      <c r="F1" t="s">
        <v>4</v>
      </c>
      <c r="G1" t="s">
        <v>2</v>
      </c>
      <c r="H1" t="s">
        <v>3</v>
      </c>
    </row>
    <row r="2" spans="1:8" x14ac:dyDescent="0.25">
      <c r="A2">
        <v>1</v>
      </c>
      <c r="B2" t="s">
        <v>9</v>
      </c>
      <c r="C2" t="s">
        <v>14</v>
      </c>
      <c r="D2" t="s">
        <v>17</v>
      </c>
      <c r="E2" t="s">
        <v>20</v>
      </c>
      <c r="F2" t="s">
        <v>22</v>
      </c>
      <c r="G2">
        <v>300</v>
      </c>
      <c r="H2">
        <v>250</v>
      </c>
    </row>
    <row r="3" spans="1:8" x14ac:dyDescent="0.25">
      <c r="A3">
        <v>2</v>
      </c>
      <c r="B3" t="s">
        <v>7</v>
      </c>
      <c r="C3" t="s">
        <v>13</v>
      </c>
      <c r="D3" t="s">
        <v>15</v>
      </c>
      <c r="E3" t="s">
        <v>19</v>
      </c>
      <c r="F3" t="s">
        <v>21</v>
      </c>
      <c r="G3">
        <v>135</v>
      </c>
      <c r="H3">
        <v>50</v>
      </c>
    </row>
    <row r="4" spans="1:8" x14ac:dyDescent="0.25">
      <c r="A4">
        <v>3</v>
      </c>
      <c r="B4" t="s">
        <v>11</v>
      </c>
      <c r="C4" t="s">
        <v>12</v>
      </c>
      <c r="D4" t="s">
        <v>17</v>
      </c>
      <c r="E4" t="s">
        <v>19</v>
      </c>
      <c r="F4" t="s">
        <v>23</v>
      </c>
      <c r="G4">
        <v>255</v>
      </c>
      <c r="H4">
        <v>23</v>
      </c>
    </row>
    <row r="5" spans="1:8" x14ac:dyDescent="0.25">
      <c r="A5">
        <v>4</v>
      </c>
      <c r="B5" t="s">
        <v>10</v>
      </c>
      <c r="C5" t="s">
        <v>13</v>
      </c>
      <c r="D5" t="s">
        <v>16</v>
      </c>
      <c r="E5" t="s">
        <v>19</v>
      </c>
      <c r="F5" t="s">
        <v>23</v>
      </c>
      <c r="G5">
        <v>1020</v>
      </c>
      <c r="H5">
        <v>45</v>
      </c>
    </row>
    <row r="6" spans="1:8" x14ac:dyDescent="0.25">
      <c r="A6">
        <v>5</v>
      </c>
      <c r="B6" t="s">
        <v>9</v>
      </c>
      <c r="C6" t="s">
        <v>13</v>
      </c>
      <c r="D6" t="s">
        <v>16</v>
      </c>
      <c r="E6" t="s">
        <v>20</v>
      </c>
      <c r="F6" t="s">
        <v>21</v>
      </c>
      <c r="G6">
        <v>2012</v>
      </c>
      <c r="H6">
        <v>42</v>
      </c>
    </row>
    <row r="7" spans="1:8" x14ac:dyDescent="0.25">
      <c r="A7">
        <v>6</v>
      </c>
      <c r="B7" t="s">
        <v>10</v>
      </c>
      <c r="C7" t="s">
        <v>14</v>
      </c>
      <c r="D7" t="s">
        <v>18</v>
      </c>
      <c r="E7" t="s">
        <v>20</v>
      </c>
      <c r="F7" t="s">
        <v>21</v>
      </c>
      <c r="G7">
        <v>3000</v>
      </c>
      <c r="H7">
        <v>45</v>
      </c>
    </row>
    <row r="8" spans="1:8" x14ac:dyDescent="0.25">
      <c r="A8">
        <v>7</v>
      </c>
      <c r="B8" t="s">
        <v>10</v>
      </c>
      <c r="C8" t="s">
        <v>14</v>
      </c>
      <c r="D8" t="s">
        <v>18</v>
      </c>
      <c r="E8" t="s">
        <v>20</v>
      </c>
      <c r="F8" t="s">
        <v>24</v>
      </c>
      <c r="G8">
        <v>500</v>
      </c>
      <c r="H8">
        <v>85</v>
      </c>
    </row>
    <row r="9" spans="1:8" x14ac:dyDescent="0.25">
      <c r="A9">
        <v>8</v>
      </c>
      <c r="B9" t="s">
        <v>11</v>
      </c>
      <c r="C9" t="s">
        <v>14</v>
      </c>
      <c r="D9" t="s">
        <v>16</v>
      </c>
      <c r="E9" t="s">
        <v>19</v>
      </c>
      <c r="F9" t="s">
        <v>24</v>
      </c>
      <c r="G9">
        <v>500</v>
      </c>
      <c r="H9">
        <v>95</v>
      </c>
    </row>
    <row r="10" spans="1:8" x14ac:dyDescent="0.25">
      <c r="A10">
        <v>9</v>
      </c>
      <c r="B10" t="s">
        <v>7</v>
      </c>
      <c r="C10" t="s">
        <v>13</v>
      </c>
      <c r="D10" t="s">
        <v>15</v>
      </c>
      <c r="E10" t="s">
        <v>19</v>
      </c>
      <c r="F10" t="s">
        <v>24</v>
      </c>
      <c r="G10">
        <v>520</v>
      </c>
      <c r="H10">
        <v>65</v>
      </c>
    </row>
    <row r="11" spans="1:8" x14ac:dyDescent="0.25">
      <c r="A11">
        <v>10</v>
      </c>
      <c r="B11" t="s">
        <v>7</v>
      </c>
      <c r="C11" t="s">
        <v>12</v>
      </c>
      <c r="D11" t="s">
        <v>15</v>
      </c>
      <c r="E11" t="s">
        <v>19</v>
      </c>
      <c r="F11" t="s">
        <v>24</v>
      </c>
      <c r="G11">
        <v>530</v>
      </c>
      <c r="H11">
        <v>63</v>
      </c>
    </row>
    <row r="12" spans="1:8" x14ac:dyDescent="0.25">
      <c r="A12">
        <v>11</v>
      </c>
      <c r="B12" t="s">
        <v>10</v>
      </c>
      <c r="C12" t="s">
        <v>13</v>
      </c>
      <c r="D12" t="s">
        <v>17</v>
      </c>
      <c r="E12" t="s">
        <v>20</v>
      </c>
      <c r="F12" t="s">
        <v>24</v>
      </c>
      <c r="G12">
        <v>650</v>
      </c>
      <c r="H12">
        <v>13</v>
      </c>
    </row>
    <row r="13" spans="1:8" x14ac:dyDescent="0.25">
      <c r="A13">
        <v>12</v>
      </c>
      <c r="B13" t="s">
        <v>9</v>
      </c>
      <c r="C13" t="s">
        <v>13</v>
      </c>
      <c r="D13" t="s">
        <v>17</v>
      </c>
      <c r="E13" t="s">
        <v>20</v>
      </c>
      <c r="F13" t="s">
        <v>23</v>
      </c>
      <c r="G13">
        <v>680</v>
      </c>
      <c r="H13">
        <v>14</v>
      </c>
    </row>
    <row r="14" spans="1:8" x14ac:dyDescent="0.25">
      <c r="A14">
        <v>13</v>
      </c>
      <c r="B14" t="s">
        <v>9</v>
      </c>
      <c r="C14" t="s">
        <v>13</v>
      </c>
      <c r="D14" t="s">
        <v>17</v>
      </c>
      <c r="E14" t="s">
        <v>19</v>
      </c>
      <c r="F14" t="s">
        <v>23</v>
      </c>
      <c r="G14">
        <v>1400</v>
      </c>
      <c r="H14">
        <v>15</v>
      </c>
    </row>
    <row r="15" spans="1:8" x14ac:dyDescent="0.25">
      <c r="A15">
        <v>14</v>
      </c>
      <c r="B15" t="s">
        <v>8</v>
      </c>
      <c r="C15" t="s">
        <v>14</v>
      </c>
      <c r="D15" t="s">
        <v>17</v>
      </c>
      <c r="E15" t="s">
        <v>20</v>
      </c>
      <c r="F15" t="s">
        <v>23</v>
      </c>
      <c r="G15">
        <v>365</v>
      </c>
      <c r="H15">
        <v>75</v>
      </c>
    </row>
    <row r="16" spans="1:8" x14ac:dyDescent="0.25">
      <c r="A16">
        <v>15</v>
      </c>
      <c r="B16" t="s">
        <v>8</v>
      </c>
      <c r="C16" t="s">
        <v>14</v>
      </c>
      <c r="D16" t="s">
        <v>16</v>
      </c>
      <c r="E16" t="s">
        <v>19</v>
      </c>
      <c r="F16" t="s">
        <v>23</v>
      </c>
      <c r="G16">
        <v>552</v>
      </c>
      <c r="H16">
        <v>88</v>
      </c>
    </row>
    <row r="17" spans="1:8" x14ac:dyDescent="0.25">
      <c r="A17">
        <v>16</v>
      </c>
      <c r="B17" t="s">
        <v>11</v>
      </c>
      <c r="C17" t="s">
        <v>12</v>
      </c>
      <c r="D17" t="s">
        <v>15</v>
      </c>
      <c r="E17" t="s">
        <v>19</v>
      </c>
      <c r="F17" t="s">
        <v>22</v>
      </c>
      <c r="G17">
        <v>553</v>
      </c>
      <c r="H17">
        <v>98</v>
      </c>
    </row>
    <row r="18" spans="1:8" x14ac:dyDescent="0.25">
      <c r="A18">
        <v>17</v>
      </c>
      <c r="B18" t="s">
        <v>8</v>
      </c>
      <c r="C18" t="s">
        <v>12</v>
      </c>
      <c r="D18" t="s">
        <v>18</v>
      </c>
      <c r="E18" t="s">
        <v>19</v>
      </c>
      <c r="F18" t="s">
        <v>22</v>
      </c>
      <c r="G18">
        <v>184</v>
      </c>
      <c r="H18">
        <v>99</v>
      </c>
    </row>
    <row r="19" spans="1:8" x14ac:dyDescent="0.25">
      <c r="A19">
        <v>18</v>
      </c>
      <c r="B19" t="s">
        <v>8</v>
      </c>
      <c r="C19" t="s">
        <v>12</v>
      </c>
      <c r="D19" t="s">
        <v>18</v>
      </c>
      <c r="E19" t="s">
        <v>20</v>
      </c>
      <c r="F19" t="s">
        <v>22</v>
      </c>
      <c r="G19">
        <v>75</v>
      </c>
      <c r="H19">
        <v>65</v>
      </c>
    </row>
    <row r="20" spans="1:8" x14ac:dyDescent="0.25">
      <c r="A20">
        <v>19</v>
      </c>
      <c r="B20" t="s">
        <v>10</v>
      </c>
      <c r="C20" t="s">
        <v>13</v>
      </c>
      <c r="D20" t="s">
        <v>18</v>
      </c>
      <c r="E20" t="s">
        <v>20</v>
      </c>
      <c r="F20" t="s">
        <v>22</v>
      </c>
      <c r="G20">
        <v>89</v>
      </c>
      <c r="H20">
        <v>63</v>
      </c>
    </row>
    <row r="21" spans="1:8" x14ac:dyDescent="0.25">
      <c r="A21">
        <v>20</v>
      </c>
      <c r="B21" t="s">
        <v>10</v>
      </c>
      <c r="C21" t="s">
        <v>13</v>
      </c>
      <c r="D21" t="s">
        <v>16</v>
      </c>
      <c r="E21" t="s">
        <v>20</v>
      </c>
      <c r="F21" t="s">
        <v>24</v>
      </c>
      <c r="G21">
        <v>65</v>
      </c>
      <c r="H21">
        <v>25</v>
      </c>
    </row>
    <row r="22" spans="1:8" x14ac:dyDescent="0.25">
      <c r="A22">
        <v>21</v>
      </c>
      <c r="B22" t="s">
        <v>8</v>
      </c>
      <c r="C22" t="s">
        <v>14</v>
      </c>
      <c r="D22" t="s">
        <v>16</v>
      </c>
      <c r="E22" t="s">
        <v>19</v>
      </c>
      <c r="F22" t="s">
        <v>23</v>
      </c>
      <c r="G22">
        <v>100</v>
      </c>
      <c r="H22">
        <v>35</v>
      </c>
    </row>
    <row r="23" spans="1:8" x14ac:dyDescent="0.25">
      <c r="A23">
        <v>22</v>
      </c>
      <c r="B23" t="s">
        <v>8</v>
      </c>
      <c r="C23" t="s">
        <v>14</v>
      </c>
      <c r="D23" t="s">
        <v>17</v>
      </c>
      <c r="E23" t="s">
        <v>20</v>
      </c>
      <c r="F23" t="s">
        <v>23</v>
      </c>
      <c r="G23">
        <v>150</v>
      </c>
      <c r="H23">
        <v>16</v>
      </c>
    </row>
    <row r="24" spans="1:8" x14ac:dyDescent="0.25">
      <c r="A24">
        <v>23</v>
      </c>
      <c r="B24" t="s">
        <v>10</v>
      </c>
      <c r="C24" t="s">
        <v>12</v>
      </c>
      <c r="D24" t="s">
        <v>18</v>
      </c>
      <c r="E24" t="s">
        <v>19</v>
      </c>
      <c r="F24" t="s">
        <v>21</v>
      </c>
      <c r="G24">
        <v>125</v>
      </c>
      <c r="H24">
        <v>45</v>
      </c>
    </row>
    <row r="25" spans="1:8" x14ac:dyDescent="0.25">
      <c r="A25">
        <v>24</v>
      </c>
      <c r="B25" t="s">
        <v>9</v>
      </c>
      <c r="C25" t="s">
        <v>13</v>
      </c>
      <c r="D25" t="s">
        <v>18</v>
      </c>
      <c r="E25" t="s">
        <v>19</v>
      </c>
      <c r="F25" t="s">
        <v>21</v>
      </c>
      <c r="G25">
        <v>450</v>
      </c>
      <c r="H25">
        <v>74</v>
      </c>
    </row>
    <row r="26" spans="1:8" x14ac:dyDescent="0.25">
      <c r="A26">
        <v>25</v>
      </c>
      <c r="B26" t="s">
        <v>8</v>
      </c>
      <c r="C26" t="s">
        <v>13</v>
      </c>
      <c r="D26" t="s">
        <v>15</v>
      </c>
      <c r="E26" t="s">
        <v>20</v>
      </c>
      <c r="F26" t="s">
        <v>21</v>
      </c>
      <c r="G26">
        <v>750</v>
      </c>
      <c r="H26">
        <v>100</v>
      </c>
    </row>
    <row r="27" spans="1:8" x14ac:dyDescent="0.25">
      <c r="A27">
        <v>26</v>
      </c>
      <c r="B27" t="s">
        <v>7</v>
      </c>
      <c r="C27" t="s">
        <v>12</v>
      </c>
      <c r="D27" t="s">
        <v>16</v>
      </c>
      <c r="E27" t="s">
        <v>19</v>
      </c>
      <c r="F27" t="s">
        <v>22</v>
      </c>
      <c r="G27">
        <v>744</v>
      </c>
      <c r="H27">
        <v>92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5AD90D2-160A-4FE0-AFBF-2F0F6D16512D}">
          <x14:formula1>
            <xm:f>Extra!$C$3:$C$5</xm:f>
          </x14:formula1>
          <xm:sqref>C2:C27</xm:sqref>
        </x14:dataValidation>
        <x14:dataValidation type="list" allowBlank="1" showInputMessage="1" showErrorMessage="1" xr:uid="{59185706-9B3D-43F6-87A8-159D85A35B66}">
          <x14:formula1>
            <xm:f>Extra!$D$3:$D$6</xm:f>
          </x14:formula1>
          <xm:sqref>D2:D27</xm:sqref>
        </x14:dataValidation>
        <x14:dataValidation type="list" allowBlank="1" showInputMessage="1" showErrorMessage="1" xr:uid="{86298BA0-63D9-455A-887D-71134C3F378D}">
          <x14:formula1>
            <xm:f>Extra!$E$3:$E$4</xm:f>
          </x14:formula1>
          <xm:sqref>E2:E27</xm:sqref>
        </x14:dataValidation>
        <x14:dataValidation type="list" allowBlank="1" showInputMessage="1" showErrorMessage="1" xr:uid="{7E39A8A8-574C-407B-8E36-EAB22E331DE9}">
          <x14:formula1>
            <xm:f>Extra!$F$3:$F$6</xm:f>
          </x14:formula1>
          <xm:sqref>F2:F27</xm:sqref>
        </x14:dataValidation>
        <x14:dataValidation type="list" allowBlank="1" showInputMessage="1" showErrorMessage="1" xr:uid="{AB72665D-B475-4D4C-B46E-56E5750A1BC8}">
          <x14:formula1>
            <xm:f>Extra!$B$3:$B$7</xm:f>
          </x14:formula1>
          <xm:sqref>B2:B27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9767-2A03-4B06-A403-7CD6CD1AC099}">
  <dimension ref="A1:F26"/>
  <sheetViews>
    <sheetView workbookViewId="0">
      <selection activeCell="C4" sqref="C4"/>
    </sheetView>
  </sheetViews>
  <sheetFormatPr defaultRowHeight="15" x14ac:dyDescent="0.25"/>
  <cols>
    <col min="1" max="2" width="19.140625" bestFit="1" customWidth="1"/>
    <col min="3" max="3" width="26.5703125" bestFit="1" customWidth="1"/>
    <col min="4" max="4" width="20" bestFit="1" customWidth="1"/>
    <col min="5" max="6" width="21.85546875" bestFit="1" customWidth="1"/>
  </cols>
  <sheetData>
    <row r="1" spans="1:6" x14ac:dyDescent="0.25">
      <c r="A1" t="s">
        <v>130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</row>
    <row r="2" spans="1:6" x14ac:dyDescent="0.25">
      <c r="A2">
        <v>1</v>
      </c>
      <c r="B2" t="s">
        <v>30</v>
      </c>
      <c r="C2" s="1">
        <v>33989</v>
      </c>
      <c r="D2" t="s">
        <v>31</v>
      </c>
      <c r="E2" t="s">
        <v>32</v>
      </c>
      <c r="F2" t="s">
        <v>33</v>
      </c>
    </row>
    <row r="3" spans="1:6" x14ac:dyDescent="0.25">
      <c r="A3">
        <v>2</v>
      </c>
      <c r="B3" t="s">
        <v>34</v>
      </c>
      <c r="C3" s="1">
        <v>36841</v>
      </c>
      <c r="D3" t="s">
        <v>35</v>
      </c>
      <c r="E3" t="s">
        <v>36</v>
      </c>
      <c r="F3" t="s">
        <v>37</v>
      </c>
    </row>
    <row r="4" spans="1:6" x14ac:dyDescent="0.25">
      <c r="A4">
        <v>3</v>
      </c>
      <c r="B4" t="s">
        <v>38</v>
      </c>
      <c r="C4" s="1">
        <v>33275</v>
      </c>
      <c r="D4" t="s">
        <v>39</v>
      </c>
      <c r="E4" t="s">
        <v>40</v>
      </c>
      <c r="F4" t="s">
        <v>41</v>
      </c>
    </row>
    <row r="5" spans="1:6" x14ac:dyDescent="0.25">
      <c r="A5">
        <v>4</v>
      </c>
      <c r="B5" t="s">
        <v>42</v>
      </c>
      <c r="C5" s="1">
        <v>34686</v>
      </c>
      <c r="D5" t="s">
        <v>43</v>
      </c>
      <c r="E5" t="s">
        <v>44</v>
      </c>
      <c r="F5" t="s">
        <v>45</v>
      </c>
    </row>
    <row r="6" spans="1:6" x14ac:dyDescent="0.25">
      <c r="A6">
        <v>5</v>
      </c>
      <c r="B6" t="s">
        <v>46</v>
      </c>
      <c r="C6" s="1">
        <v>39436</v>
      </c>
      <c r="D6" t="s">
        <v>47</v>
      </c>
      <c r="E6" t="s">
        <v>48</v>
      </c>
      <c r="F6" t="s">
        <v>49</v>
      </c>
    </row>
    <row r="7" spans="1:6" x14ac:dyDescent="0.25">
      <c r="A7">
        <v>6</v>
      </c>
      <c r="B7" t="s">
        <v>50</v>
      </c>
      <c r="C7" s="1">
        <v>33520</v>
      </c>
      <c r="D7" t="s">
        <v>51</v>
      </c>
      <c r="E7" t="s">
        <v>52</v>
      </c>
      <c r="F7" t="s">
        <v>53</v>
      </c>
    </row>
    <row r="8" spans="1:6" x14ac:dyDescent="0.25">
      <c r="A8">
        <v>7</v>
      </c>
      <c r="B8" t="s">
        <v>54</v>
      </c>
      <c r="C8" s="1">
        <v>45210</v>
      </c>
      <c r="D8" t="s">
        <v>55</v>
      </c>
      <c r="E8" t="s">
        <v>56</v>
      </c>
      <c r="F8" t="s">
        <v>57</v>
      </c>
    </row>
    <row r="9" spans="1:6" x14ac:dyDescent="0.25">
      <c r="A9">
        <v>8</v>
      </c>
      <c r="B9" t="s">
        <v>58</v>
      </c>
      <c r="C9" s="1">
        <v>44132</v>
      </c>
      <c r="D9" t="s">
        <v>59</v>
      </c>
      <c r="E9" t="s">
        <v>60</v>
      </c>
      <c r="F9" t="s">
        <v>61</v>
      </c>
    </row>
    <row r="10" spans="1:6" x14ac:dyDescent="0.25">
      <c r="A10">
        <v>9</v>
      </c>
      <c r="B10" t="s">
        <v>62</v>
      </c>
      <c r="C10" s="1">
        <v>43749</v>
      </c>
      <c r="D10" t="s">
        <v>63</v>
      </c>
      <c r="E10" t="s">
        <v>64</v>
      </c>
      <c r="F10" t="s">
        <v>65</v>
      </c>
    </row>
    <row r="11" spans="1:6" x14ac:dyDescent="0.25">
      <c r="A11">
        <v>10</v>
      </c>
      <c r="B11" t="s">
        <v>66</v>
      </c>
      <c r="C11" s="1">
        <v>37168</v>
      </c>
      <c r="D11" t="s">
        <v>67</v>
      </c>
      <c r="E11" t="s">
        <v>68</v>
      </c>
      <c r="F11" t="s">
        <v>69</v>
      </c>
    </row>
    <row r="12" spans="1:6" x14ac:dyDescent="0.25">
      <c r="A12">
        <v>11</v>
      </c>
      <c r="B12" t="s">
        <v>70</v>
      </c>
      <c r="C12" s="1">
        <v>45519</v>
      </c>
      <c r="D12" t="s">
        <v>71</v>
      </c>
      <c r="E12" t="s">
        <v>72</v>
      </c>
      <c r="F12" t="s">
        <v>73</v>
      </c>
    </row>
    <row r="13" spans="1:6" x14ac:dyDescent="0.25">
      <c r="A13">
        <v>12</v>
      </c>
      <c r="B13" t="s">
        <v>74</v>
      </c>
      <c r="C13" s="1">
        <v>37077</v>
      </c>
      <c r="D13" t="s">
        <v>75</v>
      </c>
      <c r="E13" t="s">
        <v>76</v>
      </c>
      <c r="F13" t="s">
        <v>77</v>
      </c>
    </row>
    <row r="14" spans="1:6" x14ac:dyDescent="0.25">
      <c r="A14">
        <v>13</v>
      </c>
      <c r="B14" t="s">
        <v>78</v>
      </c>
      <c r="C14" s="1">
        <v>35872</v>
      </c>
      <c r="D14" t="s">
        <v>79</v>
      </c>
      <c r="E14" t="s">
        <v>80</v>
      </c>
      <c r="F14" t="s">
        <v>81</v>
      </c>
    </row>
    <row r="15" spans="1:6" x14ac:dyDescent="0.25">
      <c r="A15">
        <v>14</v>
      </c>
      <c r="B15" t="s">
        <v>82</v>
      </c>
      <c r="C15" s="1">
        <v>39050</v>
      </c>
      <c r="D15" t="s">
        <v>83</v>
      </c>
      <c r="E15" t="s">
        <v>84</v>
      </c>
      <c r="F15" t="s">
        <v>85</v>
      </c>
    </row>
    <row r="16" spans="1:6" x14ac:dyDescent="0.25">
      <c r="A16">
        <v>15</v>
      </c>
      <c r="B16" t="s">
        <v>86</v>
      </c>
      <c r="C16" s="1">
        <v>39572</v>
      </c>
      <c r="D16" t="s">
        <v>87</v>
      </c>
      <c r="E16" t="s">
        <v>88</v>
      </c>
      <c r="F16" t="s">
        <v>89</v>
      </c>
    </row>
    <row r="17" spans="1:6" x14ac:dyDescent="0.25">
      <c r="A17">
        <v>16</v>
      </c>
      <c r="B17" t="s">
        <v>90</v>
      </c>
      <c r="C17" s="1">
        <v>42907</v>
      </c>
      <c r="D17" t="s">
        <v>91</v>
      </c>
      <c r="E17" t="s">
        <v>92</v>
      </c>
      <c r="F17" t="s">
        <v>93</v>
      </c>
    </row>
    <row r="18" spans="1:6" x14ac:dyDescent="0.25">
      <c r="A18">
        <v>17</v>
      </c>
      <c r="B18" t="s">
        <v>94</v>
      </c>
      <c r="C18" s="1">
        <v>35558</v>
      </c>
      <c r="D18" t="s">
        <v>95</v>
      </c>
      <c r="E18" t="s">
        <v>96</v>
      </c>
      <c r="F18" t="s">
        <v>97</v>
      </c>
    </row>
    <row r="19" spans="1:6" x14ac:dyDescent="0.25">
      <c r="A19">
        <v>18</v>
      </c>
      <c r="B19" t="s">
        <v>98</v>
      </c>
      <c r="C19" s="1">
        <v>35781</v>
      </c>
      <c r="D19" t="s">
        <v>99</v>
      </c>
      <c r="E19" t="s">
        <v>100</v>
      </c>
      <c r="F19" t="s">
        <v>101</v>
      </c>
    </row>
    <row r="20" spans="1:6" x14ac:dyDescent="0.25">
      <c r="A20">
        <v>19</v>
      </c>
      <c r="B20" t="s">
        <v>102</v>
      </c>
      <c r="C20" s="1">
        <v>37587</v>
      </c>
      <c r="D20" t="s">
        <v>103</v>
      </c>
      <c r="E20" t="s">
        <v>104</v>
      </c>
      <c r="F20" t="s">
        <v>105</v>
      </c>
    </row>
    <row r="21" spans="1:6" x14ac:dyDescent="0.25">
      <c r="A21">
        <v>20</v>
      </c>
      <c r="B21" t="s">
        <v>106</v>
      </c>
      <c r="C21" s="1">
        <v>30293</v>
      </c>
      <c r="D21" t="s">
        <v>107</v>
      </c>
      <c r="E21" t="s">
        <v>108</v>
      </c>
      <c r="F21" t="s">
        <v>109</v>
      </c>
    </row>
    <row r="22" spans="1:6" x14ac:dyDescent="0.25">
      <c r="A22">
        <v>21</v>
      </c>
      <c r="B22" t="s">
        <v>110</v>
      </c>
      <c r="C22" s="1">
        <v>44530</v>
      </c>
      <c r="D22" t="s">
        <v>111</v>
      </c>
      <c r="E22" t="s">
        <v>112</v>
      </c>
      <c r="F22" t="s">
        <v>113</v>
      </c>
    </row>
    <row r="23" spans="1:6" x14ac:dyDescent="0.25">
      <c r="A23">
        <v>22</v>
      </c>
      <c r="B23" t="s">
        <v>114</v>
      </c>
      <c r="C23" s="1">
        <v>36595</v>
      </c>
      <c r="D23" t="s">
        <v>115</v>
      </c>
      <c r="E23" t="s">
        <v>116</v>
      </c>
      <c r="F23" t="s">
        <v>117</v>
      </c>
    </row>
    <row r="24" spans="1:6" x14ac:dyDescent="0.25">
      <c r="A24">
        <v>23</v>
      </c>
      <c r="B24" t="s">
        <v>118</v>
      </c>
      <c r="C24" s="1">
        <v>36018</v>
      </c>
      <c r="D24" t="s">
        <v>119</v>
      </c>
      <c r="E24" t="s">
        <v>120</v>
      </c>
      <c r="F24" t="s">
        <v>121</v>
      </c>
    </row>
    <row r="25" spans="1:6" x14ac:dyDescent="0.25">
      <c r="A25">
        <v>24</v>
      </c>
      <c r="B25" t="s">
        <v>122</v>
      </c>
      <c r="C25" s="1">
        <v>38560</v>
      </c>
      <c r="D25" t="s">
        <v>123</v>
      </c>
      <c r="E25" t="s">
        <v>124</v>
      </c>
      <c r="F25" t="s">
        <v>125</v>
      </c>
    </row>
    <row r="26" spans="1:6" x14ac:dyDescent="0.25">
      <c r="A26">
        <v>25</v>
      </c>
      <c r="B26" t="s">
        <v>126</v>
      </c>
      <c r="C26" s="1">
        <v>41393</v>
      </c>
      <c r="D26" t="s">
        <v>127</v>
      </c>
      <c r="E26" t="s">
        <v>128</v>
      </c>
      <c r="F26" t="s">
        <v>129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8B7CC-B615-423F-B04F-8AD89EEE4370}">
  <dimension ref="B2:F7"/>
  <sheetViews>
    <sheetView zoomScale="205" zoomScaleNormal="205" workbookViewId="0">
      <selection activeCell="B3" sqref="B3"/>
    </sheetView>
  </sheetViews>
  <sheetFormatPr defaultRowHeight="15" x14ac:dyDescent="0.25"/>
  <cols>
    <col min="5" max="5" width="11.7109375" customWidth="1"/>
    <col min="6" max="6" width="9.5703125" customWidth="1"/>
  </cols>
  <sheetData>
    <row r="2" spans="2:6" x14ac:dyDescent="0.25">
      <c r="B2" t="s">
        <v>5</v>
      </c>
      <c r="C2" t="s">
        <v>0</v>
      </c>
      <c r="D2" t="s">
        <v>6</v>
      </c>
      <c r="E2" t="s">
        <v>1</v>
      </c>
      <c r="F2" t="s">
        <v>4</v>
      </c>
    </row>
    <row r="3" spans="2:6" x14ac:dyDescent="0.25">
      <c r="B3" t="s">
        <v>7</v>
      </c>
      <c r="C3" t="s">
        <v>12</v>
      </c>
      <c r="D3" t="s">
        <v>15</v>
      </c>
      <c r="E3" t="s">
        <v>19</v>
      </c>
      <c r="F3" t="s">
        <v>21</v>
      </c>
    </row>
    <row r="4" spans="2:6" x14ac:dyDescent="0.25">
      <c r="B4" t="s">
        <v>8</v>
      </c>
      <c r="C4" t="s">
        <v>13</v>
      </c>
      <c r="D4" t="s">
        <v>16</v>
      </c>
      <c r="E4" t="s">
        <v>20</v>
      </c>
      <c r="F4" t="s">
        <v>22</v>
      </c>
    </row>
    <row r="5" spans="2:6" x14ac:dyDescent="0.25">
      <c r="B5" t="s">
        <v>9</v>
      </c>
      <c r="C5" t="s">
        <v>14</v>
      </c>
      <c r="D5" t="s">
        <v>17</v>
      </c>
      <c r="F5" t="s">
        <v>23</v>
      </c>
    </row>
    <row r="6" spans="2:6" x14ac:dyDescent="0.25">
      <c r="B6" t="s">
        <v>10</v>
      </c>
      <c r="D6" t="s">
        <v>18</v>
      </c>
      <c r="F6" t="s">
        <v>24</v>
      </c>
    </row>
    <row r="7" spans="2:6" x14ac:dyDescent="0.25">
      <c r="B7" t="s">
        <v>11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Invoice</vt:lpstr>
      <vt:lpstr>Photos</vt:lpstr>
      <vt:lpstr>Customers</vt:lpstr>
      <vt:lpstr>Extra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Milliken</dc:creator>
  <cp:lastModifiedBy>Dave Milliken</cp:lastModifiedBy>
  <dcterms:created xsi:type="dcterms:W3CDTF">2025-03-13T12:37:47Z</dcterms:created>
  <dcterms:modified xsi:type="dcterms:W3CDTF">2025-03-15T08:45:14Z</dcterms:modified>
</cp:coreProperties>
</file>